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Performance Data\Locked Calc Sheets\"/>
    </mc:Choice>
  </mc:AlternateContent>
  <xr:revisionPtr revIDLastSave="0" documentId="13_ncr:1_{818F30FE-2A6E-4EB9-A544-7483B70BA5A5}" xr6:coauthVersionLast="47" xr6:coauthVersionMax="47" xr10:uidLastSave="{00000000-0000-0000-0000-000000000000}"/>
  <bookViews>
    <workbookView xWindow="-120" yWindow="-120" windowWidth="29040" windowHeight="15720" xr2:uid="{B84A4CE1-9862-45BD-9C0E-4E21076C2338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I10" i="1" s="1"/>
  <c r="G10" i="1"/>
  <c r="F10" i="1"/>
  <c r="H9" i="1"/>
  <c r="I9" i="1" s="1"/>
  <c r="G9" i="1"/>
  <c r="F9" i="1"/>
  <c r="H7" i="1"/>
  <c r="I7" i="1" s="1"/>
  <c r="G7" i="1"/>
  <c r="F7" i="1"/>
  <c r="H8" i="1"/>
  <c r="I8" i="1" s="1"/>
  <c r="G8" i="1"/>
  <c r="F8" i="1"/>
</calcChain>
</file>

<file path=xl/sharedStrings.xml><?xml version="1.0" encoding="utf-8"?>
<sst xmlns="http://schemas.openxmlformats.org/spreadsheetml/2006/main" count="12" uniqueCount="12">
  <si>
    <t>Diffuser Size</t>
  </si>
  <si>
    <t>Throw (M)</t>
  </si>
  <si>
    <t>Pressure Drop (Pa)</t>
  </si>
  <si>
    <t>Noise Level (NR)</t>
  </si>
  <si>
    <t xml:space="preserve">Air Volume </t>
  </si>
  <si>
    <t>Terminal Velocity M/s</t>
  </si>
  <si>
    <t>Noise Level (DB)</t>
  </si>
  <si>
    <t>DSW - Range</t>
  </si>
  <si>
    <t>24 Blade - 500x500</t>
  </si>
  <si>
    <t>16 Blade - 400x400</t>
  </si>
  <si>
    <t>8 Blade - 300x300</t>
  </si>
  <si>
    <t>24 Blade - 595x595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</si>
</sst>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66FF"/>
      </left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 style="medium">
        <color rgb="FF0066FF"/>
      </right>
      <top/>
      <bottom style="medium">
        <color rgb="FF0066FF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medium">
        <color rgb="FFFF99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 vertical="top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1" fontId="2" fillId="0" borderId="3" xfId="0" applyNumberFormat="1" applyFont="1" applyBorder="1" applyAlignment="1" applyProtection="1">
      <alignment horizontal="center" vertical="top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4</xdr:row>
      <xdr:rowOff>152399</xdr:rowOff>
    </xdr:from>
    <xdr:to>
      <xdr:col>9</xdr:col>
      <xdr:colOff>580125</xdr:colOff>
      <xdr:row>31</xdr:row>
      <xdr:rowOff>42657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7D80D9-0FA1-7AA4-B39A-71F54711A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923924"/>
          <a:ext cx="7200000" cy="5090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F3D2-6FF5-4411-A4F8-3CD4F19EF53C}">
  <dimension ref="C3:K15"/>
  <sheetViews>
    <sheetView showGridLines="0" showRowColHeaders="0" tabSelected="1" workbookViewId="0">
      <selection activeCell="C6" sqref="C6"/>
    </sheetView>
  </sheetViews>
  <sheetFormatPr defaultRowHeight="15" x14ac:dyDescent="0.25"/>
  <cols>
    <col min="3" max="3" width="20.7109375" customWidth="1"/>
    <col min="5" max="5" width="13.140625" customWidth="1"/>
    <col min="6" max="10" width="20.7109375" style="1" customWidth="1"/>
  </cols>
  <sheetData>
    <row r="3" spans="3:11" x14ac:dyDescent="0.25">
      <c r="G3" s="2" t="s">
        <v>7</v>
      </c>
    </row>
    <row r="4" spans="3:11" ht="15.75" thickBot="1" x14ac:dyDescent="0.3"/>
    <row r="5" spans="3:11" ht="15.75" thickBot="1" x14ac:dyDescent="0.3">
      <c r="C5" s="6" t="s">
        <v>4</v>
      </c>
      <c r="E5" s="12" t="s">
        <v>0</v>
      </c>
      <c r="F5" s="12" t="s">
        <v>1</v>
      </c>
      <c r="G5" s="12" t="s">
        <v>2</v>
      </c>
      <c r="H5" s="12" t="s">
        <v>6</v>
      </c>
      <c r="I5" s="12" t="s">
        <v>3</v>
      </c>
    </row>
    <row r="6" spans="3:11" ht="15.75" thickBot="1" x14ac:dyDescent="0.3">
      <c r="C6" s="7">
        <v>100</v>
      </c>
      <c r="E6" s="13"/>
      <c r="F6" s="14"/>
      <c r="G6" s="14"/>
      <c r="H6" s="14"/>
      <c r="I6" s="14"/>
    </row>
    <row r="7" spans="3:11" ht="15.75" thickBot="1" x14ac:dyDescent="0.3">
      <c r="E7" s="15" t="s">
        <v>10</v>
      </c>
      <c r="F7" s="16">
        <f>(0.85*((C6/1000)/0.0096)*0.098)/C9</f>
        <v>3.4708333333333341</v>
      </c>
      <c r="G7" s="17">
        <f>(((SQRT(0.6*(($C$6*0.001)/(0.0096))^2)))/0.72)^2</f>
        <v>125.58674125514406</v>
      </c>
      <c r="H7" s="17">
        <f>65*LOG10($C$6*3.6)-117</f>
        <v>49.159662549873673</v>
      </c>
      <c r="I7" s="18">
        <f>IF(H7&gt;5,H7-5,0)</f>
        <v>44.159662549873673</v>
      </c>
    </row>
    <row r="8" spans="3:11" ht="15.75" thickBot="1" x14ac:dyDescent="0.3">
      <c r="C8" s="6" t="s">
        <v>5</v>
      </c>
      <c r="E8" s="15" t="s">
        <v>9</v>
      </c>
      <c r="F8" s="16">
        <f>(0.85*((C6/1000)/0.023)*0.152)/C9</f>
        <v>2.2469565217391305</v>
      </c>
      <c r="G8" s="17">
        <f>(((SQRT(0.6*(($C$6*0.001)/(0.023))^2)))/0.55)^2</f>
        <v>37.494727303972887</v>
      </c>
      <c r="H8" s="17">
        <f>65*LOG10($C$6*3.6)-127</f>
        <v>39.159662549873673</v>
      </c>
      <c r="I8" s="18">
        <f>IF(H8&gt;5,H8-5,0)</f>
        <v>34.159662549873673</v>
      </c>
    </row>
    <row r="9" spans="3:11" ht="15.75" thickBot="1" x14ac:dyDescent="0.3">
      <c r="C9" s="7">
        <v>0.25</v>
      </c>
      <c r="E9" s="15" t="s">
        <v>8</v>
      </c>
      <c r="F9" s="16">
        <f>(0.85*((C6/1000)/0.03456)*0.186)/C9</f>
        <v>1.8298611111111112</v>
      </c>
      <c r="G9" s="17">
        <f>(((SQRT(0.6*(($C$6*0.001)/(0.03456))^2)))/0.5)^2</f>
        <v>20.093878600823043</v>
      </c>
      <c r="H9" s="17">
        <f>65*LOG10($C$6*3.6)-133</f>
        <v>33.159662549873673</v>
      </c>
      <c r="I9" s="18">
        <f>IF(H9&gt;5,H9-5,0)</f>
        <v>28.159662549873673</v>
      </c>
    </row>
    <row r="10" spans="3:11" ht="15.75" thickBot="1" x14ac:dyDescent="0.3">
      <c r="E10" s="15" t="s">
        <v>11</v>
      </c>
      <c r="F10" s="16">
        <f>(0.85*((C6/1000)/0.0536)*0.23)/C9</f>
        <v>1.458955223880597</v>
      </c>
      <c r="G10" s="17">
        <f>(((SQRT(0.6*(($C$6*0.001)/(0.0536))^2)))/0.5)^2</f>
        <v>8.3537536199599032</v>
      </c>
      <c r="H10" s="17">
        <f>65*LOG10($C$6*3.6)-141</f>
        <v>25.159662549873673</v>
      </c>
      <c r="I10" s="18">
        <f>IF(H10&gt;5,H10-5,0)</f>
        <v>20.159662549873673</v>
      </c>
    </row>
    <row r="11" spans="3:11" x14ac:dyDescent="0.25">
      <c r="E11" s="8"/>
      <c r="F11" s="9"/>
      <c r="G11" s="10"/>
      <c r="H11" s="10"/>
      <c r="I11" s="11"/>
    </row>
    <row r="12" spans="3:11" x14ac:dyDescent="0.25">
      <c r="E12" s="2"/>
      <c r="F12" s="3"/>
      <c r="G12" s="4"/>
      <c r="H12" s="4"/>
      <c r="I12" s="5"/>
    </row>
    <row r="15" spans="3:11" x14ac:dyDescent="0.25">
      <c r="K15" s="1"/>
    </row>
  </sheetData>
  <sheetProtection algorithmName="SHA-512" hashValue="GsGhbpaR7qCfS5hgplwZ9Vcovefm/Mz2aFfTrhWqJVep7SB5IXTY0RgMkOerU33x++Iu0ew2hqxFq97JNpeCIA==" saltValue="vgF7nvW9zkw7hiC/a6MOKQ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Orme</dc:creator>
  <cp:lastModifiedBy>Steve Orme</cp:lastModifiedBy>
  <dcterms:created xsi:type="dcterms:W3CDTF">2022-06-14T20:03:59Z</dcterms:created>
  <dcterms:modified xsi:type="dcterms:W3CDTF">2022-08-16T13:50:26Z</dcterms:modified>
</cp:coreProperties>
</file>